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J11" i="1"/>
  <c r="I11" i="1"/>
  <c r="H11" i="1"/>
  <c r="G11" i="1"/>
  <c r="J6" i="1"/>
  <c r="I6" i="1"/>
  <c r="H6" i="1"/>
  <c r="G6" i="1"/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l="1"/>
  <c r="I24" i="1"/>
  <c r="L24" i="1"/>
  <c r="H24" i="1"/>
  <c r="G24" i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<sst xmlns="http://schemas.openxmlformats.org/spreadsheetml/2006/main" count="57" uniqueCount="52">
  <si>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</si>
  <si>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</si>
  <si>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</si>
  <si>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</si>
  <si>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</si>
  <si>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</si>
  <si>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</si>
  <si>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</si>
  <si>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</si>
  <si>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</si>
  <si>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</si>
  <si>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</si>
  <si>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</si>
  <si>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</si>
  <si>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</si>
  <si>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</si>
  <si>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</si>
  <si>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</si>
  <si>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</si>
  <si>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</si>
  <si>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</si>
  <si>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</si>
  <si>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</si>
  <si>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</si>
  <si>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</si>
  <si>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</si>
  <si>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</si>
  <si>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</si>
  <si>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</si>
  <si>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</si>
  <si>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</si>
  <si>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</si>
  <si>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</si>
  <si>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</si>
  <si>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</si>
  <si>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</si>
  <si>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</si>
  <si>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</si>
  <si>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</si>
  <si>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</si>
  <si>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</si>
  <si>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</si>
  <si>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</si>
  <si>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</si>
  <si>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</si>
  <si>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</si>
  <si>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пром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</si>
  <si>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</si>
  <si>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</si>
  <si>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</si>
  <si>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котлета из кур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</si>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</sst>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2" xfId="0" applyFont="1" applyFill="1" applyBorder="1" applyProtection="1">
      <protection locked="0"/>
    </xf>
    <xf numFmtId="0" fontId="9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" sqref="N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61" t="s">
        <v>47</v>
      </c>
      <c r="D1" s="62"/>
      <c r="E1" s="62"/>
      <c r="F1" s="6" t="s">
        <v>15</v>
      </c>
      <c r="G1" s="2" t="s">
        <v>16</v>
      </c>
      <c r="H1" s="63" t="s">
        <v>48</v>
      </c>
      <c r="I1" s="63"/>
      <c r="J1" s="63"/>
      <c r="K1" s="63"/>
    </row>
    <row r="2" spans="1:12" ht="17.399999999999999" x14ac:dyDescent="0.25">
      <c r="A2" s="8" t="s">
        <v>5</v>
      </c>
      <c r="C2" s="2"/>
      <c r="G2" s="2" t="s">
        <v>17</v>
      </c>
      <c r="H2" s="63" t="s">
        <v>49</v>
      </c>
      <c r="I2" s="63"/>
      <c r="J2" s="63"/>
      <c r="K2" s="63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8</v>
      </c>
      <c r="I3" s="16">
        <v>4</v>
      </c>
      <c r="J3" s="17">
        <v>2024</v>
      </c>
      <c r="K3" s="18"/>
    </row>
    <row r="4" spans="1:12" ht="13.8" thickBot="1" x14ac:dyDescent="0.3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31.2" x14ac:dyDescent="0.3">
      <c r="A6" s="36">
        <v>1</v>
      </c>
      <c r="B6" s="37">
        <v>1</v>
      </c>
      <c r="C6" s="38" t="s">
        <v>19</v>
      </c>
      <c r="D6" s="39" t="s">
        <v>20</v>
      </c>
      <c r="E6" s="19" t="s">
        <v>37</v>
      </c>
      <c r="F6" s="24">
        <v>200</v>
      </c>
      <c r="G6" s="24">
        <f>F6*5.04/200</f>
        <v>5.04</v>
      </c>
      <c r="H6" s="24">
        <f>F6*10.1/200</f>
        <v>10.1</v>
      </c>
      <c r="I6" s="24">
        <f>F6*25.66/200</f>
        <v>25.66</v>
      </c>
      <c r="J6" s="24">
        <f>F6*215.14/200</f>
        <v>215.14</v>
      </c>
      <c r="K6" s="25">
        <v>17.399999999999999</v>
      </c>
      <c r="L6" s="26">
        <v>24.07</v>
      </c>
    </row>
    <row r="7" spans="1:12" ht="15.6" x14ac:dyDescent="0.3">
      <c r="A7" s="40"/>
      <c r="B7" s="41"/>
      <c r="C7" s="42"/>
      <c r="D7" s="43"/>
      <c r="E7" s="12"/>
      <c r="F7" s="27"/>
      <c r="G7" s="27"/>
      <c r="H7" s="27"/>
      <c r="I7" s="27"/>
      <c r="J7" s="27"/>
      <c r="K7" s="28"/>
      <c r="L7" s="29"/>
    </row>
    <row r="8" spans="1:12" ht="15.6" x14ac:dyDescent="0.3">
      <c r="A8" s="40"/>
      <c r="B8" s="41"/>
      <c r="C8" s="42"/>
      <c r="D8" s="54"/>
      <c r="E8" s="55" t="s">
        <v>50</v>
      </c>
      <c r="F8" s="58">
        <v>90</v>
      </c>
      <c r="G8" s="56">
        <v>13.32</v>
      </c>
      <c r="H8" s="56">
        <v>11.16</v>
      </c>
      <c r="I8" s="56">
        <v>8.19</v>
      </c>
      <c r="J8" s="56">
        <v>186.3</v>
      </c>
      <c r="K8" s="57">
        <v>44325</v>
      </c>
      <c r="L8" s="58">
        <v>48.78</v>
      </c>
    </row>
    <row r="9" spans="1:12" ht="15.6" x14ac:dyDescent="0.3">
      <c r="A9" s="40"/>
      <c r="B9" s="41"/>
      <c r="C9" s="42"/>
      <c r="D9" s="54"/>
      <c r="E9" s="55" t="s">
        <v>51</v>
      </c>
      <c r="F9" s="58"/>
      <c r="G9" s="56">
        <v>0.86</v>
      </c>
      <c r="H9" s="56">
        <v>0.86</v>
      </c>
      <c r="I9" s="56">
        <v>23.54</v>
      </c>
      <c r="J9" s="56">
        <v>105.35</v>
      </c>
      <c r="K9" s="57" t="s">
        <v>46</v>
      </c>
      <c r="L9" s="58">
        <v>23.85</v>
      </c>
    </row>
    <row r="10" spans="1:12" ht="15.6" x14ac:dyDescent="0.3">
      <c r="A10" s="40"/>
      <c r="B10" s="41"/>
      <c r="C10" s="42"/>
      <c r="D10" s="44" t="s">
        <v>21</v>
      </c>
      <c r="E10" s="20" t="s">
        <v>38</v>
      </c>
      <c r="F10" s="24">
        <v>200</v>
      </c>
      <c r="G10" s="24">
        <v>3.1</v>
      </c>
      <c r="H10" s="24">
        <v>3.2</v>
      </c>
      <c r="I10" s="24">
        <v>14.4</v>
      </c>
      <c r="J10" s="24">
        <v>99</v>
      </c>
      <c r="K10" s="28">
        <v>32.1</v>
      </c>
      <c r="L10" s="29">
        <v>15.01</v>
      </c>
    </row>
    <row r="11" spans="1:12" ht="15.6" x14ac:dyDescent="0.3">
      <c r="A11" s="40"/>
      <c r="B11" s="41"/>
      <c r="C11" s="42"/>
      <c r="D11" s="44" t="s">
        <v>22</v>
      </c>
      <c r="E11" s="20" t="s">
        <v>39</v>
      </c>
      <c r="F11" s="24">
        <v>50</v>
      </c>
      <c r="G11" s="24">
        <f>SUM(F11*1.68/30)</f>
        <v>2.8</v>
      </c>
      <c r="H11" s="24">
        <f>SUM(F11*0.33/30)</f>
        <v>0.55000000000000004</v>
      </c>
      <c r="I11" s="24">
        <f>SUM(F11*14.82/30)</f>
        <v>24.7</v>
      </c>
      <c r="J11" s="24">
        <f>SUM(F11*68.97/30)</f>
        <v>114.95</v>
      </c>
      <c r="K11" s="28" t="s">
        <v>46</v>
      </c>
      <c r="L11" s="29">
        <v>4.3600000000000003</v>
      </c>
    </row>
    <row r="12" spans="1:12" ht="15.6" x14ac:dyDescent="0.3">
      <c r="A12" s="40"/>
      <c r="B12" s="41"/>
      <c r="C12" s="42"/>
      <c r="D12" s="43"/>
      <c r="E12" s="12"/>
      <c r="F12" s="27"/>
      <c r="G12" s="27"/>
      <c r="H12" s="27"/>
      <c r="I12" s="27"/>
      <c r="J12" s="27"/>
      <c r="K12" s="28"/>
      <c r="L12" s="29"/>
    </row>
    <row r="13" spans="1:12" ht="15.6" x14ac:dyDescent="0.3">
      <c r="A13" s="45"/>
      <c r="B13" s="46"/>
      <c r="C13" s="47"/>
      <c r="D13" s="48" t="s">
        <v>31</v>
      </c>
      <c r="E13" s="5"/>
      <c r="F13" s="31">
        <f>SUM(F6:F12)</f>
        <v>540</v>
      </c>
      <c r="G13" s="32">
        <f>SUM(G6:G12)</f>
        <v>25.12</v>
      </c>
      <c r="H13" s="32">
        <f>SUM(H6:H12)</f>
        <v>25.869999999999997</v>
      </c>
      <c r="I13" s="32">
        <f>SUM(I6:I12)</f>
        <v>96.490000000000009</v>
      </c>
      <c r="J13" s="32">
        <f>SUM(J6:J12)</f>
        <v>720.74</v>
      </c>
      <c r="K13" s="33"/>
      <c r="L13" s="32">
        <f>SUM(L6:L12)</f>
        <v>116.07</v>
      </c>
    </row>
    <row r="14" spans="1:12" ht="31.2" x14ac:dyDescent="0.3">
      <c r="A14" s="49">
        <f>A6</f>
        <v>1</v>
      </c>
      <c r="B14" s="50">
        <f>B6</f>
        <v>1</v>
      </c>
      <c r="C14" s="51" t="s">
        <v>23</v>
      </c>
      <c r="D14" s="44" t="s">
        <v>24</v>
      </c>
      <c r="E14" s="22" t="s">
        <v>40</v>
      </c>
      <c r="F14" s="30">
        <v>60</v>
      </c>
      <c r="G14" s="30">
        <v>0.9</v>
      </c>
      <c r="H14" s="30">
        <f>F14*6/100</f>
        <v>3.6</v>
      </c>
      <c r="I14" s="30">
        <f>F14*7.5/100</f>
        <v>4.5</v>
      </c>
      <c r="J14" s="30">
        <f>F14*90/100</f>
        <v>54</v>
      </c>
      <c r="K14" s="28">
        <v>44348</v>
      </c>
      <c r="L14" s="29">
        <v>5.08</v>
      </c>
    </row>
    <row r="15" spans="1:12" ht="15.6" x14ac:dyDescent="0.3">
      <c r="A15" s="40"/>
      <c r="B15" s="41"/>
      <c r="C15" s="42"/>
      <c r="D15" s="44" t="s">
        <v>25</v>
      </c>
      <c r="E15" s="22" t="s">
        <v>41</v>
      </c>
      <c r="F15" s="24">
        <v>200</v>
      </c>
      <c r="G15" s="30">
        <f>F15*4.4/200</f>
        <v>4.4000000000000004</v>
      </c>
      <c r="H15" s="30">
        <f>F15*4.8/200</f>
        <v>4.8</v>
      </c>
      <c r="I15" s="30">
        <f>F15*16.6/200</f>
        <v>16.600000000000001</v>
      </c>
      <c r="J15" s="30">
        <f>F15*124.5/200</f>
        <v>124.5</v>
      </c>
      <c r="K15" s="28">
        <v>16.2</v>
      </c>
      <c r="L15" s="29">
        <v>15.49</v>
      </c>
    </row>
    <row r="16" spans="1:12" ht="15.6" x14ac:dyDescent="0.3">
      <c r="A16" s="40"/>
      <c r="B16" s="41"/>
      <c r="C16" s="42"/>
      <c r="D16" s="44" t="s">
        <v>26</v>
      </c>
      <c r="E16" s="23" t="s">
        <v>42</v>
      </c>
      <c r="F16" s="24">
        <v>90</v>
      </c>
      <c r="G16" s="30">
        <f>F16*11.68/90</f>
        <v>11.68</v>
      </c>
      <c r="H16" s="30">
        <f>F16*11.61/90</f>
        <v>11.609999999999998</v>
      </c>
      <c r="I16" s="30">
        <f>F16*5.76/90</f>
        <v>5.76</v>
      </c>
      <c r="J16" s="30">
        <f>F16*175/90</f>
        <v>175</v>
      </c>
      <c r="K16" s="28">
        <v>16.8</v>
      </c>
      <c r="L16" s="29">
        <v>68.75</v>
      </c>
    </row>
    <row r="17" spans="1:12" ht="15.6" x14ac:dyDescent="0.3">
      <c r="A17" s="40"/>
      <c r="B17" s="41"/>
      <c r="C17" s="42"/>
      <c r="D17" s="44" t="s">
        <v>27</v>
      </c>
      <c r="E17" s="21" t="s">
        <v>43</v>
      </c>
      <c r="F17" s="24">
        <v>150</v>
      </c>
      <c r="G17" s="30">
        <f>F17*5.3/150</f>
        <v>5.3</v>
      </c>
      <c r="H17" s="30">
        <f>F17*3/150</f>
        <v>3</v>
      </c>
      <c r="I17" s="30">
        <f>F17*32.4/150</f>
        <v>32.4</v>
      </c>
      <c r="J17" s="30">
        <f>F17*178/150</f>
        <v>178</v>
      </c>
      <c r="K17" s="28">
        <v>46.3</v>
      </c>
      <c r="L17" s="29">
        <v>7.61</v>
      </c>
    </row>
    <row r="18" spans="1:12" ht="15.6" x14ac:dyDescent="0.3">
      <c r="A18" s="40"/>
      <c r="B18" s="41"/>
      <c r="C18" s="42"/>
      <c r="D18" s="44" t="s">
        <v>28</v>
      </c>
      <c r="E18" s="21" t="s">
        <v>44</v>
      </c>
      <c r="F18" s="24">
        <v>200</v>
      </c>
      <c r="G18" s="30">
        <v>0.4</v>
      </c>
      <c r="H18" s="30">
        <v>0.2</v>
      </c>
      <c r="I18" s="30">
        <v>16.100000000000001</v>
      </c>
      <c r="J18" s="30">
        <v>68</v>
      </c>
      <c r="K18" s="28">
        <v>44206</v>
      </c>
      <c r="L18" s="29">
        <v>13.54</v>
      </c>
    </row>
    <row r="19" spans="1:12" ht="15.6" x14ac:dyDescent="0.3">
      <c r="A19" s="40"/>
      <c r="B19" s="41"/>
      <c r="C19" s="42"/>
      <c r="D19" s="44" t="s">
        <v>29</v>
      </c>
      <c r="E19" s="22" t="s">
        <v>45</v>
      </c>
      <c r="F19" s="30">
        <v>36</v>
      </c>
      <c r="G19" s="30">
        <f>SUM(F19*2.37/30)</f>
        <v>2.8440000000000003</v>
      </c>
      <c r="H19" s="30">
        <f>SUM(F19*0.3/30)</f>
        <v>0.36</v>
      </c>
      <c r="I19" s="30">
        <f>SUM(F19*14.49/30)</f>
        <v>17.387999999999998</v>
      </c>
      <c r="J19" s="30">
        <f>SUM(F19*70.14/30)</f>
        <v>84.167999999999992</v>
      </c>
      <c r="K19" s="28" t="s">
        <v>46</v>
      </c>
      <c r="L19" s="29">
        <v>2.98</v>
      </c>
    </row>
    <row r="20" spans="1:12" ht="15.6" x14ac:dyDescent="0.3">
      <c r="A20" s="40"/>
      <c r="B20" s="41"/>
      <c r="C20" s="42"/>
      <c r="D20" s="44" t="s">
        <v>30</v>
      </c>
      <c r="E20" s="21" t="s">
        <v>39</v>
      </c>
      <c r="F20" s="30">
        <v>30</v>
      </c>
      <c r="G20" s="30">
        <f>SUM(F20*1.68/30)</f>
        <v>1.68</v>
      </c>
      <c r="H20" s="30">
        <f>SUM(F20*0.33/30)</f>
        <v>0.33</v>
      </c>
      <c r="I20" s="30">
        <f>SUM(F20*14.82/30)</f>
        <v>14.82</v>
      </c>
      <c r="J20" s="30">
        <f>SUM(F20*68.97/30)</f>
        <v>68.97</v>
      </c>
      <c r="K20" s="28" t="s">
        <v>46</v>
      </c>
      <c r="L20" s="29">
        <v>2.62</v>
      </c>
    </row>
    <row r="21" spans="1:12" ht="15.6" x14ac:dyDescent="0.3">
      <c r="A21" s="40"/>
      <c r="B21" s="41"/>
      <c r="C21" s="42"/>
      <c r="D21" s="43"/>
      <c r="E21" s="12"/>
      <c r="F21" s="27"/>
      <c r="G21" s="27"/>
      <c r="H21" s="27"/>
      <c r="I21" s="27"/>
      <c r="J21" s="27"/>
      <c r="K21" s="28"/>
      <c r="L21" s="29"/>
    </row>
    <row r="22" spans="1:12" ht="15.6" x14ac:dyDescent="0.3">
      <c r="A22" s="40"/>
      <c r="B22" s="41"/>
      <c r="C22" s="42"/>
      <c r="D22" s="43"/>
      <c r="E22" s="12"/>
      <c r="F22" s="27"/>
      <c r="G22" s="27"/>
      <c r="H22" s="27"/>
      <c r="I22" s="27"/>
      <c r="J22" s="27"/>
      <c r="K22" s="28"/>
      <c r="L22" s="29"/>
    </row>
    <row r="23" spans="1:12" ht="15.6" x14ac:dyDescent="0.3">
      <c r="A23" s="45"/>
      <c r="B23" s="46"/>
      <c r="C23" s="47"/>
      <c r="D23" s="48" t="s">
        <v>31</v>
      </c>
      <c r="E23" s="5"/>
      <c r="F23" s="31">
        <f>SUM(F14:F22)</f>
        <v>766</v>
      </c>
      <c r="G23" s="32">
        <f t="shared" ref="G23:J23" si="0">SUM(G14:G22)</f>
        <v>27.204000000000001</v>
      </c>
      <c r="H23" s="32">
        <f t="shared" si="0"/>
        <v>23.899999999999995</v>
      </c>
      <c r="I23" s="32">
        <f t="shared" si="0"/>
        <v>107.56799999999998</v>
      </c>
      <c r="J23" s="32">
        <f t="shared" si="0"/>
        <v>752.63800000000003</v>
      </c>
      <c r="K23" s="33"/>
      <c r="L23" s="32">
        <f t="shared" ref="L23" si="1">SUM(L14:L22)</f>
        <v>116.07000000000001</v>
      </c>
    </row>
    <row r="24" spans="1:12" ht="16.2" thickBot="1" x14ac:dyDescent="0.35">
      <c r="A24" s="52">
        <f>A6</f>
        <v>1</v>
      </c>
      <c r="B24" s="53">
        <f>B6</f>
        <v>1</v>
      </c>
      <c r="C24" s="59" t="s">
        <v>4</v>
      </c>
      <c r="D24" s="60"/>
      <c r="E24" s="7"/>
      <c r="F24" s="34">
        <f>F13+F23</f>
        <v>1306</v>
      </c>
      <c r="G24" s="34">
        <f t="shared" ref="G24:J24" si="2">G13+G23</f>
        <v>52.323999999999998</v>
      </c>
      <c r="H24" s="34">
        <f t="shared" si="2"/>
        <v>49.769999999999996</v>
      </c>
      <c r="I24" s="34">
        <f t="shared" si="2"/>
        <v>204.05799999999999</v>
      </c>
      <c r="J24" s="34">
        <f t="shared" si="2"/>
        <v>1473.3780000000002</v>
      </c>
      <c r="K24" s="34"/>
      <c r="L24" s="35">
        <f t="shared" ref="L24" si="3">L13+L23</f>
        <v>232.14</v>
      </c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2024-04-08T03:57:22Z</dcterms:modified>
</cp:coreProperties>
</file>